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tabRatio="500" activeTab="0"/>
  </bookViews>
  <sheets>
    <sheet name="Resultatrapport 29.02.2016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<sst xmlns="http://schemas.openxmlformats.org/spreadsheetml/2006/main" count="89" uniqueCount="85">
  <si>
    <t>Driftsinntekter</t>
  </si>
  <si>
    <t>3100 Medlemskontingent</t>
  </si>
  <si>
    <t>3400 Handicamp</t>
  </si>
  <si>
    <t>Driftskostnader</t>
  </si>
  <si>
    <t>4100 Rotary Norden</t>
  </si>
  <si>
    <t>4220 Norsk Rotary Forum</t>
  </si>
  <si>
    <t>4300 Handicamp</t>
  </si>
  <si>
    <t>6100 Kontorhold/Materiell</t>
  </si>
  <si>
    <t>6200 Revisjon</t>
  </si>
  <si>
    <t>6320 Datakostnad</t>
  </si>
  <si>
    <t>6400 Forsikring og justering på kjedet</t>
  </si>
  <si>
    <t>6820 Bilgodtgjørelse øvrige</t>
  </si>
  <si>
    <t>6900 Diverse driftsutgifter</t>
  </si>
  <si>
    <t>7150 Ungdomsutveksling Distrikt</t>
  </si>
  <si>
    <t>7250 Camps Tilskudd til klubber</t>
  </si>
  <si>
    <t>7600 GETS / Sonemøter</t>
  </si>
  <si>
    <t>7750 Andre internasjonale møter</t>
  </si>
  <si>
    <t>7770 Bank og kortgebyrer</t>
  </si>
  <si>
    <t>Driftsresultat</t>
  </si>
  <si>
    <t>Finansielle poster</t>
  </si>
  <si>
    <t>8050 Tilskudd Litauenprosjektet</t>
  </si>
  <si>
    <t>Årsresultat</t>
  </si>
  <si>
    <t>Sum administrasjonskostnader</t>
  </si>
  <si>
    <t>Sum distriktsaktiviteter</t>
  </si>
  <si>
    <t>Sum kostnader</t>
  </si>
  <si>
    <t>6600 Gaver</t>
  </si>
  <si>
    <t>6920 PR</t>
  </si>
  <si>
    <t>6300 Telekommunikasjon</t>
  </si>
  <si>
    <t>7650 International Assembly</t>
  </si>
  <si>
    <t>7700 Convention</t>
  </si>
  <si>
    <t>8100 Finansinntekter</t>
  </si>
  <si>
    <t>Sum finansielle poster</t>
  </si>
  <si>
    <t>Budsjett</t>
  </si>
  <si>
    <t>2015-2016</t>
  </si>
  <si>
    <t>Regnskap</t>
  </si>
  <si>
    <t>Disponering:</t>
  </si>
  <si>
    <t>Til egenkapital</t>
  </si>
  <si>
    <t>Til Interesseforeningen</t>
  </si>
  <si>
    <t>Til Klubbprosjekt</t>
  </si>
  <si>
    <t>Sum disponering</t>
  </si>
  <si>
    <t>3200 Refusjon RI</t>
  </si>
  <si>
    <t>7500 Andre nasjonale møter</t>
  </si>
  <si>
    <t>3500 Datakost klubber videre-fakturert</t>
  </si>
  <si>
    <t>3300 Presidentsamling</t>
  </si>
  <si>
    <t>4400 Datakost klubber videre-fakturert</t>
  </si>
  <si>
    <t>6821 Park./bomavg./andre reiseutg. øvrige</t>
  </si>
  <si>
    <t>7550 AG saml. og ledersaml.DGE</t>
  </si>
  <si>
    <t>2016-2017</t>
  </si>
  <si>
    <r>
      <rPr>
        <sz val="9"/>
        <color indexed="10"/>
        <rFont val="Calibri"/>
        <family val="2"/>
      </rPr>
      <t>1960 medl</t>
    </r>
    <r>
      <rPr>
        <sz val="12"/>
        <color indexed="10"/>
        <rFont val="Calibri"/>
        <family val="2"/>
      </rPr>
      <t>.</t>
    </r>
    <r>
      <rPr>
        <sz val="9"/>
        <color indexed="10"/>
        <rFont val="Calibri"/>
        <family val="2"/>
      </rPr>
      <t>*590</t>
    </r>
  </si>
  <si>
    <t xml:space="preserve"> </t>
  </si>
  <si>
    <t>7300 Distriktskonferanse DG</t>
  </si>
  <si>
    <t>7350 Presidentreff DG</t>
  </si>
  <si>
    <t>7400 PrePETS/PETS/Distriktssaml.DGE</t>
  </si>
  <si>
    <t>7551 AG samlinger DG</t>
  </si>
  <si>
    <t>6800 DG Klubbesøk Bilgodtgjørelse</t>
  </si>
  <si>
    <t>6810 DG Klubbesøk Hotell/Diett/Parkering</t>
  </si>
  <si>
    <t>6850 Div.møteutg.TRF/medl.utv./IT</t>
  </si>
  <si>
    <t>1900 medl.*590</t>
  </si>
  <si>
    <t>3310 PETS/Distriktssamling</t>
  </si>
  <si>
    <t>3990 Momskompensasjon</t>
  </si>
  <si>
    <t>3550 Ungdomsutveksling</t>
  </si>
  <si>
    <t>6010 Avskrivning tilhenger</t>
  </si>
  <si>
    <t>7200 Rotaract</t>
  </si>
  <si>
    <t>6350 Frakt /Porto</t>
  </si>
  <si>
    <t>Sum internasjonale møter</t>
  </si>
  <si>
    <t>Sum driftsinntekter</t>
  </si>
  <si>
    <t>Sum øremerkede kostnader</t>
  </si>
  <si>
    <t>Sum nasjonale møter</t>
  </si>
  <si>
    <t>BUDSJETT</t>
  </si>
  <si>
    <t>2017 -2018</t>
  </si>
  <si>
    <t>1930 MEDL A KR 590</t>
  </si>
  <si>
    <t>7552 AG møter med klubbene</t>
  </si>
  <si>
    <t>1930 medl.*590</t>
  </si>
  <si>
    <t>44 KLUBBER Á KR 800</t>
  </si>
  <si>
    <t>Historikk: Budsjettert med 5,6%, mottatt 5,34%.  5% som grunnlag for dette budsjettet</t>
  </si>
  <si>
    <t>Se kto 3500</t>
  </si>
  <si>
    <r>
      <t xml:space="preserve">KM-sats redusert fra </t>
    </r>
    <r>
      <rPr>
        <b/>
        <i/>
        <sz val="12"/>
        <color indexed="8"/>
        <rFont val="Calibri"/>
        <family val="2"/>
      </rPr>
      <t>4,10</t>
    </r>
    <r>
      <rPr>
        <sz val="12"/>
        <color theme="1"/>
        <rFont val="Calibri"/>
        <family val="2"/>
      </rPr>
      <t xml:space="preserve"> til </t>
    </r>
    <r>
      <rPr>
        <b/>
        <i/>
        <sz val="12"/>
        <color indexed="8"/>
        <rFont val="Calibri"/>
        <family val="2"/>
      </rPr>
      <t>3,50</t>
    </r>
  </si>
  <si>
    <r>
      <t xml:space="preserve">5 områder á kr </t>
    </r>
    <r>
      <rPr>
        <b/>
        <i/>
        <sz val="12"/>
        <color indexed="8"/>
        <rFont val="Calibri"/>
        <family val="2"/>
      </rPr>
      <t>3500</t>
    </r>
    <r>
      <rPr>
        <sz val="12"/>
        <color theme="1"/>
        <rFont val="Calibri"/>
        <family val="2"/>
      </rPr>
      <t xml:space="preserve"> x 2, </t>
    </r>
  </si>
  <si>
    <r>
      <t xml:space="preserve">6 jubileer a kr </t>
    </r>
    <r>
      <rPr>
        <b/>
        <i/>
        <sz val="12"/>
        <color indexed="8"/>
        <rFont val="Calibri"/>
        <family val="2"/>
      </rPr>
      <t>2000</t>
    </r>
  </si>
  <si>
    <t xml:space="preserve">Budsjettforslag  2017-2018 Rotary Distrikt 2290 - org.nr. 992 197 544 </t>
  </si>
  <si>
    <t>Mulig etablering av Rotaryklubb</t>
  </si>
  <si>
    <t>NB</t>
  </si>
  <si>
    <t>Vedtatt av RI</t>
  </si>
  <si>
    <t xml:space="preserve">Årsmelding 16/17, Skjerf/slips  Håndbok </t>
  </si>
  <si>
    <t>Det antas at prosjektet videreføres i en eller annen form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</si>
</sst>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[$-414]d\.\ mmmm\ yyyy"/>
    <numFmt numFmtId="173" formatCode="#,##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Calibri"/>
      <family val="2"/>
    </font>
    <font>
      <sz val="12"/>
      <name val="Calibri"/>
      <family val="0"/>
    </font>
    <font>
      <b/>
      <i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i/>
      <sz val="12"/>
      <color indexed="10"/>
      <name val="Calibri"/>
      <family val="2"/>
    </font>
    <font>
      <i/>
      <sz val="9"/>
      <color indexed="10"/>
      <name val="Calibri"/>
      <family val="2"/>
    </font>
    <font>
      <b/>
      <i/>
      <sz val="12"/>
      <color indexed="10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9"/>
      <color rgb="FFFF000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rgb="FFFF0000"/>
      <name val="Calibri"/>
      <family val="2"/>
    </font>
    <font>
      <i/>
      <sz val="9"/>
      <color rgb="FFFF0000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/>
    </xf>
    <xf numFmtId="14" fontId="39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9" fillId="13" borderId="0" xfId="0" applyFont="1" applyFill="1" applyAlignment="1">
      <alignment horizontal="center" wrapText="1"/>
    </xf>
    <xf numFmtId="0" fontId="42" fillId="13" borderId="0" xfId="0" applyFont="1" applyFill="1" applyAlignment="1">
      <alignment/>
    </xf>
    <xf numFmtId="3" fontId="0" fillId="13" borderId="0" xfId="0" applyNumberFormat="1" applyFill="1" applyAlignment="1">
      <alignment/>
    </xf>
    <xf numFmtId="3" fontId="39" fillId="13" borderId="0" xfId="0" applyNumberFormat="1" applyFont="1" applyFill="1" applyAlignment="1">
      <alignment/>
    </xf>
    <xf numFmtId="3" fontId="4" fillId="13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4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45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6" fillId="0" borderId="0" xfId="0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14" fontId="47" fillId="0" borderId="0" xfId="0" applyNumberFormat="1" applyFont="1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="150" zoomScaleNormal="150" zoomScalePageLayoutView="0" workbookViewId="0" topLeftCell="A1">
      <selection activeCell="H45" sqref="H45"/>
    </sheetView>
  </sheetViews>
  <sheetFormatPr defaultColWidth="11.00390625" defaultRowHeight="15.75"/>
  <cols>
    <col min="1" max="1" width="36.875" style="0" customWidth="1"/>
    <col min="2" max="2" width="10.25390625" style="1" customWidth="1"/>
    <col min="3" max="3" width="10.25390625" style="0" customWidth="1"/>
    <col min="4" max="4" width="10.25390625" style="20" customWidth="1"/>
    <col min="5" max="5" width="10.25390625" style="0" customWidth="1"/>
    <col min="6" max="6" width="10.25390625" style="27" customWidth="1"/>
    <col min="7" max="7" width="10.25390625" style="0" customWidth="1"/>
    <col min="8" max="8" width="41.25390625" style="0" customWidth="1"/>
  </cols>
  <sheetData>
    <row r="1" ht="15.75">
      <c r="A1" t="s">
        <v>79</v>
      </c>
    </row>
    <row r="2" spans="2:7" ht="16.5" customHeight="1">
      <c r="B2" s="4" t="s">
        <v>34</v>
      </c>
      <c r="C2" s="6" t="s">
        <v>32</v>
      </c>
      <c r="D2" s="21" t="s">
        <v>34</v>
      </c>
      <c r="E2" s="15" t="s">
        <v>32</v>
      </c>
      <c r="F2" s="29" t="s">
        <v>34</v>
      </c>
      <c r="G2" s="15" t="s">
        <v>68</v>
      </c>
    </row>
    <row r="3" spans="2:8" ht="15" customHeight="1">
      <c r="B3" s="8">
        <v>42185</v>
      </c>
      <c r="C3" s="6" t="s">
        <v>33</v>
      </c>
      <c r="D3" s="22">
        <v>42551</v>
      </c>
      <c r="E3" s="15" t="s">
        <v>47</v>
      </c>
      <c r="F3" s="30">
        <v>42773</v>
      </c>
      <c r="G3" s="15" t="s">
        <v>69</v>
      </c>
      <c r="H3" s="3"/>
    </row>
    <row r="4" spans="1:7" ht="15.75">
      <c r="A4" s="3" t="s">
        <v>0</v>
      </c>
      <c r="C4" s="12" t="s">
        <v>48</v>
      </c>
      <c r="D4" s="20" t="s">
        <v>49</v>
      </c>
      <c r="E4" s="16" t="s">
        <v>57</v>
      </c>
      <c r="F4" s="28"/>
      <c r="G4" s="16" t="s">
        <v>72</v>
      </c>
    </row>
    <row r="5" spans="1:8" ht="15.75">
      <c r="A5" t="s">
        <v>1</v>
      </c>
      <c r="B5" s="9">
        <v>1107660</v>
      </c>
      <c r="C5" s="9">
        <v>1156400</v>
      </c>
      <c r="D5" s="23">
        <v>1095650</v>
      </c>
      <c r="E5" s="17">
        <f>1900*590</f>
        <v>1121000</v>
      </c>
      <c r="F5" s="23">
        <v>567875</v>
      </c>
      <c r="G5" s="17">
        <v>1138700</v>
      </c>
      <c r="H5" t="s">
        <v>70</v>
      </c>
    </row>
    <row r="6" spans="1:8" ht="15.75">
      <c r="A6" t="s">
        <v>40</v>
      </c>
      <c r="B6" s="9">
        <v>102693</v>
      </c>
      <c r="C6" s="9">
        <v>114800</v>
      </c>
      <c r="D6" s="23">
        <v>114812</v>
      </c>
      <c r="E6" s="17">
        <v>143328</v>
      </c>
      <c r="F6" s="23">
        <v>100329</v>
      </c>
      <c r="G6" s="17">
        <v>127492</v>
      </c>
      <c r="H6" t="s">
        <v>82</v>
      </c>
    </row>
    <row r="7" spans="1:7" ht="15.75">
      <c r="A7" t="s">
        <v>43</v>
      </c>
      <c r="B7" s="9"/>
      <c r="C7" s="9"/>
      <c r="D7" s="23">
        <v>102200</v>
      </c>
      <c r="E7" s="17">
        <v>114000</v>
      </c>
      <c r="F7" s="23">
        <v>69275</v>
      </c>
      <c r="G7" s="17">
        <v>80000</v>
      </c>
    </row>
    <row r="8" spans="1:7" ht="15.75">
      <c r="A8" t="s">
        <v>58</v>
      </c>
      <c r="B8" s="9"/>
      <c r="C8" s="9"/>
      <c r="D8" s="23">
        <v>127070</v>
      </c>
      <c r="E8" s="17">
        <v>130000</v>
      </c>
      <c r="F8" s="23"/>
      <c r="G8" s="17">
        <v>110000</v>
      </c>
    </row>
    <row r="9" spans="1:8" ht="15.75">
      <c r="A9" t="s">
        <v>2</v>
      </c>
      <c r="B9" s="9">
        <v>95850</v>
      </c>
      <c r="C9" s="9">
        <v>98000</v>
      </c>
      <c r="D9" s="23">
        <v>95660</v>
      </c>
      <c r="E9" s="17"/>
      <c r="F9" s="23"/>
      <c r="G9" s="17"/>
      <c r="H9" s="14"/>
    </row>
    <row r="10" spans="1:8" ht="15.75">
      <c r="A10" s="11" t="s">
        <v>42</v>
      </c>
      <c r="B10" s="9"/>
      <c r="C10" s="9"/>
      <c r="D10" s="24">
        <v>33000</v>
      </c>
      <c r="E10" s="17">
        <v>33000</v>
      </c>
      <c r="F10" s="23">
        <v>16500</v>
      </c>
      <c r="G10" s="17">
        <v>35200</v>
      </c>
      <c r="H10" t="s">
        <v>73</v>
      </c>
    </row>
    <row r="11" spans="1:7" ht="15.75">
      <c r="A11" s="11" t="s">
        <v>60</v>
      </c>
      <c r="B11" s="9"/>
      <c r="C11" s="9"/>
      <c r="D11" s="24">
        <v>16800</v>
      </c>
      <c r="E11" s="17"/>
      <c r="F11" s="23">
        <v>12000</v>
      </c>
      <c r="G11" s="17">
        <v>20000</v>
      </c>
    </row>
    <row r="12" spans="1:8" ht="15.75">
      <c r="A12" s="11" t="s">
        <v>59</v>
      </c>
      <c r="B12" s="9"/>
      <c r="C12" s="9"/>
      <c r="D12" s="25"/>
      <c r="E12" s="17">
        <v>62188</v>
      </c>
      <c r="F12" s="23">
        <v>59343</v>
      </c>
      <c r="G12" s="17">
        <v>65000</v>
      </c>
      <c r="H12" t="s">
        <v>74</v>
      </c>
    </row>
    <row r="13" spans="1:7" ht="15.75">
      <c r="A13" s="5" t="s">
        <v>65</v>
      </c>
      <c r="B13" s="10">
        <f>SUM(B5:B10)</f>
        <v>1306203</v>
      </c>
      <c r="C13" s="10">
        <f>SUM(C5:C9)</f>
        <v>1369200</v>
      </c>
      <c r="D13" s="26">
        <f>SUM(D5:D11)</f>
        <v>1585192</v>
      </c>
      <c r="E13" s="18">
        <f>SUM(E5:E12)</f>
        <v>1603516</v>
      </c>
      <c r="F13" s="26">
        <f>SUM(F5:F12)</f>
        <v>825322</v>
      </c>
      <c r="G13" s="18">
        <f>SUM(G5:G12)</f>
        <v>1576392</v>
      </c>
    </row>
    <row r="14" spans="2:7" ht="15.75">
      <c r="B14" s="9"/>
      <c r="C14" s="9"/>
      <c r="D14" s="23"/>
      <c r="E14" s="17"/>
      <c r="F14" s="23"/>
      <c r="G14" s="17"/>
    </row>
    <row r="15" spans="1:7" ht="15.75">
      <c r="A15" s="3" t="s">
        <v>3</v>
      </c>
      <c r="B15" s="9"/>
      <c r="C15" s="9"/>
      <c r="D15" s="23"/>
      <c r="E15" s="17"/>
      <c r="F15" s="23"/>
      <c r="G15" s="17"/>
    </row>
    <row r="16" spans="1:8" ht="15.75">
      <c r="A16" t="s">
        <v>4</v>
      </c>
      <c r="B16" s="9">
        <v>-151840</v>
      </c>
      <c r="C16" s="9">
        <v>-165000</v>
      </c>
      <c r="D16" s="23">
        <v>-150705.45</v>
      </c>
      <c r="E16" s="17">
        <v>-142000</v>
      </c>
      <c r="F16" s="23">
        <v>-73036</v>
      </c>
      <c r="G16" s="17">
        <v>-150000</v>
      </c>
      <c r="H16" s="13"/>
    </row>
    <row r="17" spans="1:7" ht="15.75">
      <c r="A17" t="s">
        <v>5</v>
      </c>
      <c r="B17" s="9">
        <v>-286350</v>
      </c>
      <c r="C17" s="9">
        <v>-295000</v>
      </c>
      <c r="D17" s="23">
        <v>-283425</v>
      </c>
      <c r="E17" s="17">
        <v>-285000</v>
      </c>
      <c r="F17" s="23">
        <v>-216388</v>
      </c>
      <c r="G17" s="17">
        <v>-290000</v>
      </c>
    </row>
    <row r="18" spans="1:8" ht="15.75">
      <c r="A18" t="s">
        <v>6</v>
      </c>
      <c r="B18" s="9">
        <v>-96750</v>
      </c>
      <c r="C18" s="9">
        <v>-98000</v>
      </c>
      <c r="D18" s="23">
        <v>-95800</v>
      </c>
      <c r="E18" s="17"/>
      <c r="F18" s="23"/>
      <c r="G18" s="17"/>
      <c r="H18" s="14"/>
    </row>
    <row r="19" spans="1:8" ht="15.75">
      <c r="A19" t="s">
        <v>44</v>
      </c>
      <c r="B19" s="9"/>
      <c r="C19" s="9"/>
      <c r="D19" s="24">
        <v>-33000</v>
      </c>
      <c r="E19" s="17">
        <v>-33000</v>
      </c>
      <c r="F19" s="23">
        <v>-16500</v>
      </c>
      <c r="G19" s="17">
        <v>-35200</v>
      </c>
      <c r="H19" t="s">
        <v>75</v>
      </c>
    </row>
    <row r="20" spans="1:7" ht="15.75">
      <c r="A20" s="3" t="s">
        <v>66</v>
      </c>
      <c r="B20" s="10">
        <f>SUM(B16:B19)</f>
        <v>-534940</v>
      </c>
      <c r="C20" s="10">
        <f>SUM(C16:C18)</f>
        <v>-558000</v>
      </c>
      <c r="D20" s="26">
        <f>SUM(D16:D19)</f>
        <v>-562930.45</v>
      </c>
      <c r="E20" s="18">
        <f>SUM(E16:E19)</f>
        <v>-460000</v>
      </c>
      <c r="F20" s="26">
        <f>SUM(F16:F19)</f>
        <v>-305924</v>
      </c>
      <c r="G20" s="18">
        <f>SUM(G16:G19)</f>
        <v>-475200</v>
      </c>
    </row>
    <row r="21" spans="2:7" ht="15.75">
      <c r="B21" s="9"/>
      <c r="C21" s="9"/>
      <c r="D21" s="23"/>
      <c r="E21" s="17"/>
      <c r="F21" s="23"/>
      <c r="G21" s="17"/>
    </row>
    <row r="22" spans="1:7" ht="15.75">
      <c r="A22" t="s">
        <v>61</v>
      </c>
      <c r="B22" s="9"/>
      <c r="C22" s="9"/>
      <c r="D22" s="23">
        <v>-3333</v>
      </c>
      <c r="E22" s="17"/>
      <c r="F22" s="23"/>
      <c r="G22" s="17">
        <v>-3333</v>
      </c>
    </row>
    <row r="23" spans="1:8" ht="15.75">
      <c r="A23" t="s">
        <v>7</v>
      </c>
      <c r="B23" s="9">
        <v>-33326</v>
      </c>
      <c r="C23" s="9">
        <v>-30000</v>
      </c>
      <c r="D23" s="23">
        <v>-36938</v>
      </c>
      <c r="E23" s="17">
        <v>-35000</v>
      </c>
      <c r="F23" s="23">
        <v>-5453</v>
      </c>
      <c r="G23" s="17">
        <v>-38000</v>
      </c>
      <c r="H23" t="s">
        <v>83</v>
      </c>
    </row>
    <row r="24" spans="1:7" ht="15.75">
      <c r="A24" t="s">
        <v>8</v>
      </c>
      <c r="B24" s="9">
        <v>-13125</v>
      </c>
      <c r="C24" s="9">
        <v>-14000</v>
      </c>
      <c r="D24" s="23">
        <v>-10625</v>
      </c>
      <c r="E24" s="17">
        <v>-14000</v>
      </c>
      <c r="F24" s="23">
        <v>-10625</v>
      </c>
      <c r="G24" s="17">
        <v>-15000</v>
      </c>
    </row>
    <row r="25" spans="1:7" ht="15.75">
      <c r="A25" s="2" t="s">
        <v>27</v>
      </c>
      <c r="B25" s="9">
        <v>-20886</v>
      </c>
      <c r="C25" s="9">
        <v>-5000</v>
      </c>
      <c r="D25" s="23">
        <v>-5000</v>
      </c>
      <c r="E25" s="17">
        <v>-20000</v>
      </c>
      <c r="F25" s="23"/>
      <c r="G25" s="17">
        <v>-5000</v>
      </c>
    </row>
    <row r="26" spans="1:7" ht="15.75">
      <c r="A26" t="s">
        <v>9</v>
      </c>
      <c r="B26" s="9"/>
      <c r="C26" s="9"/>
      <c r="D26" s="23">
        <v>-750</v>
      </c>
      <c r="E26" s="17">
        <v>-3000</v>
      </c>
      <c r="F26" s="23">
        <v>-2610</v>
      </c>
      <c r="G26" s="17">
        <v>-5000</v>
      </c>
    </row>
    <row r="27" spans="1:7" ht="15.75">
      <c r="A27" t="s">
        <v>63</v>
      </c>
      <c r="B27" s="9">
        <v>-750</v>
      </c>
      <c r="C27" s="9">
        <v>-500</v>
      </c>
      <c r="D27" s="23">
        <v>-1038</v>
      </c>
      <c r="E27" s="17">
        <v>-750</v>
      </c>
      <c r="F27" s="23"/>
      <c r="G27" s="17">
        <v>-1000</v>
      </c>
    </row>
    <row r="28" spans="1:7" ht="15.75">
      <c r="A28" t="s">
        <v>10</v>
      </c>
      <c r="B28" s="9">
        <v>-3730</v>
      </c>
      <c r="C28" s="9">
        <v>-1730</v>
      </c>
      <c r="D28" s="23">
        <v>-2935</v>
      </c>
      <c r="E28" s="17">
        <v>-2500</v>
      </c>
      <c r="F28" s="23">
        <v>-2960</v>
      </c>
      <c r="G28" s="17">
        <v>-3000</v>
      </c>
    </row>
    <row r="29" spans="1:8" ht="15.75">
      <c r="A29" t="s">
        <v>25</v>
      </c>
      <c r="B29" s="9">
        <v>-6000</v>
      </c>
      <c r="C29" s="9">
        <v>-6000</v>
      </c>
      <c r="D29" s="23">
        <v>-4000</v>
      </c>
      <c r="E29" s="19">
        <v>-8000</v>
      </c>
      <c r="F29" s="24"/>
      <c r="G29" s="19">
        <v>-12000</v>
      </c>
      <c r="H29" t="s">
        <v>78</v>
      </c>
    </row>
    <row r="30" spans="1:8" ht="15.75">
      <c r="A30" t="s">
        <v>54</v>
      </c>
      <c r="B30" s="9">
        <v>-14047</v>
      </c>
      <c r="C30" s="9">
        <v>-60000</v>
      </c>
      <c r="D30" s="23">
        <v>-46298</v>
      </c>
      <c r="E30" s="17">
        <v>-45600</v>
      </c>
      <c r="F30" s="24">
        <v>-32972</v>
      </c>
      <c r="G30" s="17">
        <v>-40000</v>
      </c>
      <c r="H30" t="s">
        <v>76</v>
      </c>
    </row>
    <row r="31" spans="1:7" ht="15.75">
      <c r="A31" t="s">
        <v>55</v>
      </c>
      <c r="B31" s="9">
        <v>-5784</v>
      </c>
      <c r="C31" s="9">
        <v>-15000</v>
      </c>
      <c r="D31" s="23">
        <v>-34042</v>
      </c>
      <c r="E31" s="17">
        <v>-30000</v>
      </c>
      <c r="F31" s="23">
        <v>-6239.18</v>
      </c>
      <c r="G31" s="17">
        <v>-30000</v>
      </c>
    </row>
    <row r="32" spans="1:8" ht="15.75">
      <c r="A32" t="s">
        <v>11</v>
      </c>
      <c r="B32" s="9">
        <v>-72840</v>
      </c>
      <c r="C32" s="9">
        <v>-90000</v>
      </c>
      <c r="D32" s="23">
        <v>-66559</v>
      </c>
      <c r="E32" s="17">
        <v>-80000</v>
      </c>
      <c r="F32" s="23">
        <v>-26156.8</v>
      </c>
      <c r="G32" s="17">
        <v>-60000</v>
      </c>
      <c r="H32" t="s">
        <v>76</v>
      </c>
    </row>
    <row r="33" spans="1:7" ht="15.75">
      <c r="A33" t="s">
        <v>45</v>
      </c>
      <c r="B33" s="9"/>
      <c r="C33" s="9"/>
      <c r="D33" s="23">
        <v>-9340</v>
      </c>
      <c r="E33" s="17">
        <v>-10000</v>
      </c>
      <c r="F33" s="23">
        <v>-6018.01</v>
      </c>
      <c r="G33" s="17">
        <v>-10000</v>
      </c>
    </row>
    <row r="34" spans="1:7" ht="15.75">
      <c r="A34" t="s">
        <v>56</v>
      </c>
      <c r="B34" s="9">
        <v>-34049</v>
      </c>
      <c r="C34" s="9">
        <v>-19000</v>
      </c>
      <c r="D34" s="23">
        <v>-18828</v>
      </c>
      <c r="E34" s="17">
        <v>-25000</v>
      </c>
      <c r="F34" s="23"/>
      <c r="G34" s="17">
        <v>-25000</v>
      </c>
    </row>
    <row r="35" spans="1:7" ht="15.75">
      <c r="A35" t="s">
        <v>12</v>
      </c>
      <c r="B35" s="9">
        <v>-4800</v>
      </c>
      <c r="C35" s="9">
        <v>-5000</v>
      </c>
      <c r="D35" s="23">
        <v>-7395</v>
      </c>
      <c r="E35" s="17">
        <v>-10000</v>
      </c>
      <c r="F35" s="23">
        <v>-4993.4</v>
      </c>
      <c r="G35" s="17">
        <v>-10000</v>
      </c>
    </row>
    <row r="36" spans="1:7" ht="15.75">
      <c r="A36" t="s">
        <v>26</v>
      </c>
      <c r="B36" s="9"/>
      <c r="C36" s="9">
        <v>-19000</v>
      </c>
      <c r="D36" s="23">
        <v>-19094</v>
      </c>
      <c r="E36" s="17">
        <v>-20000</v>
      </c>
      <c r="F36" s="24">
        <v>4500</v>
      </c>
      <c r="G36" s="17">
        <v>-20000</v>
      </c>
    </row>
    <row r="37" spans="1:7" ht="15.75">
      <c r="A37" t="s">
        <v>17</v>
      </c>
      <c r="B37" s="9"/>
      <c r="C37" s="9">
        <v>0</v>
      </c>
      <c r="D37" s="23">
        <v>-953</v>
      </c>
      <c r="E37" s="17">
        <v>-1000</v>
      </c>
      <c r="F37" s="23">
        <v>-1639.25</v>
      </c>
      <c r="G37" s="17">
        <v>-2000</v>
      </c>
    </row>
    <row r="38" spans="1:7" ht="15.75">
      <c r="A38" s="3" t="s">
        <v>22</v>
      </c>
      <c r="B38" s="10">
        <f>SUM(B23:B37)</f>
        <v>-209337</v>
      </c>
      <c r="C38" s="10">
        <f>SUM(C23:C37)</f>
        <v>-265230</v>
      </c>
      <c r="D38" s="26">
        <f>SUM(D22:D37)</f>
        <v>-267128</v>
      </c>
      <c r="E38" s="18">
        <f>SUM(E23:E37)</f>
        <v>-304850</v>
      </c>
      <c r="F38" s="26">
        <f>SUM(F22:F37)</f>
        <v>-95166.63999999998</v>
      </c>
      <c r="G38" s="18">
        <f>SUM(G23:G37)</f>
        <v>-276000</v>
      </c>
    </row>
    <row r="39" spans="2:7" ht="15.75">
      <c r="B39" s="9"/>
      <c r="C39" s="9"/>
      <c r="D39" s="23"/>
      <c r="E39" s="17"/>
      <c r="F39" s="23"/>
      <c r="G39" s="17"/>
    </row>
    <row r="40" spans="1:7" ht="15.75">
      <c r="A40" t="s">
        <v>13</v>
      </c>
      <c r="B40" s="9">
        <v>-65366</v>
      </c>
      <c r="C40" s="9">
        <v>-75000</v>
      </c>
      <c r="D40" s="23">
        <v>-82903</v>
      </c>
      <c r="E40" s="17">
        <v>-80000</v>
      </c>
      <c r="F40" s="23">
        <v>-21393.5</v>
      </c>
      <c r="G40" s="17">
        <v>-80000</v>
      </c>
    </row>
    <row r="41" spans="1:7" ht="15.75">
      <c r="A41" t="s">
        <v>62</v>
      </c>
      <c r="B41" s="9"/>
      <c r="C41" s="9"/>
      <c r="D41" s="23">
        <v>-66</v>
      </c>
      <c r="E41" s="17">
        <v>-10000</v>
      </c>
      <c r="F41" s="23">
        <v>-10885</v>
      </c>
      <c r="G41" s="17">
        <v>-10000</v>
      </c>
    </row>
    <row r="42" spans="1:7" ht="15.75">
      <c r="A42" t="s">
        <v>14</v>
      </c>
      <c r="B42" s="9">
        <v>-15000</v>
      </c>
      <c r="C42" s="9">
        <v>-15000</v>
      </c>
      <c r="D42" s="23">
        <v>-15000</v>
      </c>
      <c r="E42" s="17">
        <v>-15000</v>
      </c>
      <c r="F42" s="23">
        <v>-15000</v>
      </c>
      <c r="G42" s="17">
        <v>-15000</v>
      </c>
    </row>
    <row r="43" spans="1:8" ht="15.75">
      <c r="A43" t="s">
        <v>80</v>
      </c>
      <c r="B43" s="9"/>
      <c r="C43" s="9"/>
      <c r="D43" s="23"/>
      <c r="E43" s="17">
        <v>-10000</v>
      </c>
      <c r="F43" s="23"/>
      <c r="G43" s="17"/>
      <c r="H43" t="s">
        <v>81</v>
      </c>
    </row>
    <row r="44" spans="1:8" ht="15.75">
      <c r="A44" t="s">
        <v>20</v>
      </c>
      <c r="B44" s="9">
        <v>-15000</v>
      </c>
      <c r="C44" s="9">
        <v>-15000</v>
      </c>
      <c r="D44" s="23">
        <v>-17000</v>
      </c>
      <c r="E44" s="17">
        <v>-15000</v>
      </c>
      <c r="F44" s="23">
        <v>-15000</v>
      </c>
      <c r="G44" s="17">
        <v>-15000</v>
      </c>
      <c r="H44" t="s">
        <v>84</v>
      </c>
    </row>
    <row r="45" spans="1:7" ht="15.75">
      <c r="A45" s="3" t="s">
        <v>23</v>
      </c>
      <c r="B45" s="10">
        <f aca="true" t="shared" si="0" ref="B45:G45">SUM(B40:B44)</f>
        <v>-95366</v>
      </c>
      <c r="C45" s="10">
        <f t="shared" si="0"/>
        <v>-105000</v>
      </c>
      <c r="D45" s="26">
        <f t="shared" si="0"/>
        <v>-114969</v>
      </c>
      <c r="E45" s="18">
        <f t="shared" si="0"/>
        <v>-130000</v>
      </c>
      <c r="F45" s="26">
        <f t="shared" si="0"/>
        <v>-62278.5</v>
      </c>
      <c r="G45" s="18">
        <f t="shared" si="0"/>
        <v>-120000</v>
      </c>
    </row>
    <row r="46" spans="2:7" ht="15.75">
      <c r="B46" s="9"/>
      <c r="C46" s="9"/>
      <c r="D46" s="23"/>
      <c r="E46" s="17"/>
      <c r="F46" s="23"/>
      <c r="G46" s="17"/>
    </row>
    <row r="47" spans="1:7" ht="15.75">
      <c r="A47" t="s">
        <v>50</v>
      </c>
      <c r="B47" s="9">
        <v>-130000</v>
      </c>
      <c r="C47" s="9">
        <v>-130000</v>
      </c>
      <c r="D47" s="23">
        <v>-130000</v>
      </c>
      <c r="E47" s="17">
        <v>-140000</v>
      </c>
      <c r="F47" s="23">
        <v>-140000</v>
      </c>
      <c r="G47" s="17">
        <v>-150000</v>
      </c>
    </row>
    <row r="48" spans="1:7" ht="15.75">
      <c r="A48" t="s">
        <v>51</v>
      </c>
      <c r="B48" s="9">
        <v>-25012</v>
      </c>
      <c r="C48" s="9">
        <v>-45000</v>
      </c>
      <c r="D48" s="23">
        <v>-123557</v>
      </c>
      <c r="E48" s="17">
        <v>-125000</v>
      </c>
      <c r="F48" s="23">
        <v>-110181</v>
      </c>
      <c r="G48" s="17">
        <v>-120000</v>
      </c>
    </row>
    <row r="49" spans="1:7" ht="15.75">
      <c r="A49" t="s">
        <v>52</v>
      </c>
      <c r="B49" s="9">
        <v>553</v>
      </c>
      <c r="C49" s="9">
        <v>-65000</v>
      </c>
      <c r="D49" s="23">
        <v>-146812</v>
      </c>
      <c r="E49" s="17">
        <v>-150000</v>
      </c>
      <c r="F49" s="23">
        <v>-4081</v>
      </c>
      <c r="G49" s="17">
        <v>-150000</v>
      </c>
    </row>
    <row r="50" spans="1:7" ht="15.75">
      <c r="A50" t="s">
        <v>41</v>
      </c>
      <c r="B50" s="9">
        <v>-16458</v>
      </c>
      <c r="C50" s="9">
        <v>-10000</v>
      </c>
      <c r="D50" s="23">
        <v>-20550</v>
      </c>
      <c r="E50" s="17">
        <v>-10000</v>
      </c>
      <c r="F50" s="23"/>
      <c r="G50" s="17">
        <v>-20000</v>
      </c>
    </row>
    <row r="51" spans="1:7" ht="15.75">
      <c r="A51" t="s">
        <v>46</v>
      </c>
      <c r="B51" s="9">
        <v>-15610</v>
      </c>
      <c r="C51" s="9">
        <v>-20000</v>
      </c>
      <c r="D51" s="23">
        <v>-26257</v>
      </c>
      <c r="E51" s="19">
        <v>-20000</v>
      </c>
      <c r="F51" s="24"/>
      <c r="G51" s="19">
        <v>-30000</v>
      </c>
    </row>
    <row r="52" spans="1:7" ht="15.75">
      <c r="A52" t="s">
        <v>53</v>
      </c>
      <c r="B52" s="9"/>
      <c r="C52" s="9"/>
      <c r="D52" s="23">
        <v>-1340</v>
      </c>
      <c r="E52" s="17">
        <v>-5000</v>
      </c>
      <c r="F52" s="23">
        <v>-13265</v>
      </c>
      <c r="G52" s="17">
        <v>-6000</v>
      </c>
    </row>
    <row r="53" spans="1:8" ht="15.75">
      <c r="A53" t="s">
        <v>71</v>
      </c>
      <c r="B53" s="9"/>
      <c r="C53" s="9"/>
      <c r="D53" s="23"/>
      <c r="E53" s="17"/>
      <c r="F53" s="23"/>
      <c r="G53" s="17">
        <v>-35000</v>
      </c>
      <c r="H53" t="s">
        <v>77</v>
      </c>
    </row>
    <row r="54" spans="1:7" ht="15.75">
      <c r="A54" s="3" t="s">
        <v>67</v>
      </c>
      <c r="B54" s="10">
        <f>SUM(B47:B52)</f>
        <v>-186527</v>
      </c>
      <c r="C54" s="10">
        <f>SUM(C47:C52)</f>
        <v>-270000</v>
      </c>
      <c r="D54" s="26">
        <f>SUM(D47:D52)</f>
        <v>-448516</v>
      </c>
      <c r="E54" s="18">
        <f>SUM(E47:E52)</f>
        <v>-450000</v>
      </c>
      <c r="F54" s="26">
        <f>SUM(F47:F52)</f>
        <v>-267527</v>
      </c>
      <c r="G54" s="18">
        <f>SUM(G47:G53)</f>
        <v>-511000</v>
      </c>
    </row>
    <row r="55" spans="2:7" ht="15.75">
      <c r="B55" s="9"/>
      <c r="C55" s="9"/>
      <c r="D55" s="23"/>
      <c r="E55" s="17"/>
      <c r="F55" s="23"/>
      <c r="G55" s="17"/>
    </row>
    <row r="56" spans="1:7" ht="15.75">
      <c r="A56" t="s">
        <v>15</v>
      </c>
      <c r="B56" s="9">
        <v>-34115</v>
      </c>
      <c r="C56" s="9">
        <v>-60000</v>
      </c>
      <c r="D56" s="23">
        <v>-56848</v>
      </c>
      <c r="E56" s="17">
        <v>-50000</v>
      </c>
      <c r="F56" s="23">
        <v>-22775.66</v>
      </c>
      <c r="G56" s="17">
        <v>-50000</v>
      </c>
    </row>
    <row r="57" spans="1:7" ht="15.75">
      <c r="A57" t="s">
        <v>28</v>
      </c>
      <c r="B57" s="9"/>
      <c r="C57" s="9">
        <v>-12000</v>
      </c>
      <c r="D57" s="23"/>
      <c r="E57" s="19">
        <v>-10000</v>
      </c>
      <c r="F57" s="24"/>
      <c r="G57" s="19">
        <v>-5000</v>
      </c>
    </row>
    <row r="58" spans="1:7" ht="15.75">
      <c r="A58" t="s">
        <v>29</v>
      </c>
      <c r="B58" s="9">
        <v>-40000</v>
      </c>
      <c r="C58" s="9">
        <v>-55000</v>
      </c>
      <c r="D58" s="23">
        <v>-34249</v>
      </c>
      <c r="E58" s="17">
        <v>-40000</v>
      </c>
      <c r="F58" s="23">
        <v>-17369.19</v>
      </c>
      <c r="G58" s="17">
        <v>-40000</v>
      </c>
    </row>
    <row r="59" spans="1:7" ht="15.75">
      <c r="A59" t="s">
        <v>16</v>
      </c>
      <c r="B59" s="9">
        <v>-10216</v>
      </c>
      <c r="C59" s="9">
        <v>-20000</v>
      </c>
      <c r="D59" s="23">
        <v>-2891</v>
      </c>
      <c r="E59" s="17">
        <v>-20000</v>
      </c>
      <c r="F59" s="23"/>
      <c r="G59" s="17">
        <v>-10000</v>
      </c>
    </row>
    <row r="60" spans="1:7" ht="15.75">
      <c r="A60" s="3" t="s">
        <v>64</v>
      </c>
      <c r="B60" s="10">
        <f aca="true" t="shared" si="1" ref="B60:G60">SUM(B56:B59)</f>
        <v>-84331</v>
      </c>
      <c r="C60" s="10">
        <f t="shared" si="1"/>
        <v>-147000</v>
      </c>
      <c r="D60" s="26">
        <f t="shared" si="1"/>
        <v>-93988</v>
      </c>
      <c r="E60" s="18">
        <f t="shared" si="1"/>
        <v>-120000</v>
      </c>
      <c r="F60" s="26">
        <f t="shared" si="1"/>
        <v>-40144.85</v>
      </c>
      <c r="G60" s="18">
        <f t="shared" si="1"/>
        <v>-105000</v>
      </c>
    </row>
    <row r="61" spans="2:7" ht="15.75">
      <c r="B61" s="9"/>
      <c r="C61" s="9"/>
      <c r="D61" s="23"/>
      <c r="E61" s="17"/>
      <c r="F61" s="23"/>
      <c r="G61" s="17"/>
    </row>
    <row r="62" spans="1:7" ht="15.75">
      <c r="A62" s="3" t="s">
        <v>24</v>
      </c>
      <c r="B62" s="10">
        <f>B60+B54+B45+B38+B20</f>
        <v>-1110501</v>
      </c>
      <c r="C62" s="10">
        <f>C60+C54+C45+C38+C20</f>
        <v>-1345230</v>
      </c>
      <c r="D62" s="26">
        <f>D60+D54+D45+D38+D20</f>
        <v>-1487531.45</v>
      </c>
      <c r="E62" s="18">
        <f>E20+E38+E45+E54+E60</f>
        <v>-1464850</v>
      </c>
      <c r="F62" s="26">
        <f>F60+F54+F45+F38+F20</f>
        <v>-771040.99</v>
      </c>
      <c r="G62" s="18">
        <f>G60+G54+G45+G38+G20</f>
        <v>-1487200</v>
      </c>
    </row>
    <row r="63" spans="2:7" ht="15.75">
      <c r="B63" s="9"/>
      <c r="C63" s="9"/>
      <c r="D63" s="23"/>
      <c r="E63" s="17"/>
      <c r="F63" s="23"/>
      <c r="G63" s="17"/>
    </row>
    <row r="64" spans="1:7" ht="15.75">
      <c r="A64" s="3" t="s">
        <v>18</v>
      </c>
      <c r="B64" s="10">
        <f aca="true" t="shared" si="2" ref="B64:G64">B13+B62</f>
        <v>195702</v>
      </c>
      <c r="C64" s="10">
        <f t="shared" si="2"/>
        <v>23970</v>
      </c>
      <c r="D64" s="26">
        <f t="shared" si="2"/>
        <v>97660.55000000005</v>
      </c>
      <c r="E64" s="18">
        <f t="shared" si="2"/>
        <v>138666</v>
      </c>
      <c r="F64" s="26">
        <f t="shared" si="2"/>
        <v>54281.01000000001</v>
      </c>
      <c r="G64" s="18">
        <f t="shared" si="2"/>
        <v>89192</v>
      </c>
    </row>
    <row r="65" spans="2:7" ht="15.75">
      <c r="B65" s="9"/>
      <c r="C65" s="9"/>
      <c r="D65" s="23"/>
      <c r="E65" s="17"/>
      <c r="F65" s="23"/>
      <c r="G65" s="17"/>
    </row>
    <row r="66" spans="1:7" ht="15.75">
      <c r="A66" s="3" t="s">
        <v>19</v>
      </c>
      <c r="B66" s="9"/>
      <c r="C66" s="9"/>
      <c r="D66" s="23"/>
      <c r="E66" s="17"/>
      <c r="F66" s="23"/>
      <c r="G66" s="17"/>
    </row>
    <row r="67" spans="1:7" ht="15.75">
      <c r="A67" t="s">
        <v>30</v>
      </c>
      <c r="B67" s="9">
        <v>2337</v>
      </c>
      <c r="C67" s="9">
        <v>500</v>
      </c>
      <c r="D67" s="23">
        <v>5079.6</v>
      </c>
      <c r="E67" s="17">
        <v>500</v>
      </c>
      <c r="F67" s="23">
        <v>3169.34</v>
      </c>
      <c r="G67" s="17">
        <v>5000</v>
      </c>
    </row>
    <row r="68" spans="1:7" ht="15.75">
      <c r="A68" s="3" t="s">
        <v>31</v>
      </c>
      <c r="B68" s="10">
        <f>SUM(B67:B67)</f>
        <v>2337</v>
      </c>
      <c r="C68" s="10">
        <f>SUM(C67:C67)</f>
        <v>500</v>
      </c>
      <c r="D68" s="26">
        <f>SUM(D67:D67)</f>
        <v>5079.6</v>
      </c>
      <c r="E68" s="18">
        <f>SUM(E67:E67)</f>
        <v>500</v>
      </c>
      <c r="F68" s="26">
        <f>SUM(F67:F67)</f>
        <v>3169.34</v>
      </c>
      <c r="G68" s="18">
        <f>SUM(G67)</f>
        <v>5000</v>
      </c>
    </row>
    <row r="69" spans="2:7" ht="15.75">
      <c r="B69" s="9"/>
      <c r="C69" s="9"/>
      <c r="D69" s="23"/>
      <c r="E69" s="17"/>
      <c r="F69" s="23"/>
      <c r="G69" s="17"/>
    </row>
    <row r="70" spans="1:7" ht="15.75">
      <c r="A70" s="3" t="s">
        <v>21</v>
      </c>
      <c r="B70" s="10">
        <f aca="true" t="shared" si="3" ref="B70:G70">B64+B68</f>
        <v>198039</v>
      </c>
      <c r="C70" s="10">
        <f t="shared" si="3"/>
        <v>24470</v>
      </c>
      <c r="D70" s="26">
        <f t="shared" si="3"/>
        <v>102740.15000000005</v>
      </c>
      <c r="E70" s="18">
        <f t="shared" si="3"/>
        <v>139166</v>
      </c>
      <c r="F70" s="26">
        <f t="shared" si="3"/>
        <v>57450.350000000006</v>
      </c>
      <c r="G70" s="18">
        <f t="shared" si="3"/>
        <v>94192</v>
      </c>
    </row>
    <row r="71" spans="2:7" ht="15.75">
      <c r="B71" s="9"/>
      <c r="C71" s="9"/>
      <c r="D71" s="23"/>
      <c r="E71" s="9"/>
      <c r="F71" s="23"/>
      <c r="G71" s="9"/>
    </row>
    <row r="72" spans="1:7" ht="15.75">
      <c r="A72" s="3" t="s">
        <v>35</v>
      </c>
      <c r="B72" s="9"/>
      <c r="C72" s="9"/>
      <c r="D72" s="23"/>
      <c r="E72" s="9"/>
      <c r="F72" s="23"/>
      <c r="G72" s="9"/>
    </row>
    <row r="73" spans="1:7" ht="15.75">
      <c r="A73" t="s">
        <v>36</v>
      </c>
      <c r="B73" s="9">
        <v>108039</v>
      </c>
      <c r="C73" s="9"/>
      <c r="D73" s="23">
        <v>22740</v>
      </c>
      <c r="E73" s="9"/>
      <c r="F73" s="23"/>
      <c r="G73" s="9"/>
    </row>
    <row r="74" spans="1:7" ht="15.75">
      <c r="A74" s="7" t="s">
        <v>37</v>
      </c>
      <c r="B74" s="9">
        <v>30000</v>
      </c>
      <c r="C74" s="9"/>
      <c r="D74" s="23">
        <v>30000</v>
      </c>
      <c r="E74" s="9"/>
      <c r="F74" s="23"/>
      <c r="G74" s="9"/>
    </row>
    <row r="75" spans="1:7" ht="15.75">
      <c r="A75" s="7" t="s">
        <v>38</v>
      </c>
      <c r="B75" s="9">
        <v>60000</v>
      </c>
      <c r="C75" s="9"/>
      <c r="D75" s="23">
        <v>50000</v>
      </c>
      <c r="E75" s="9"/>
      <c r="F75" s="23"/>
      <c r="G75" s="9"/>
    </row>
    <row r="76" spans="1:7" ht="15.75">
      <c r="A76" s="3" t="s">
        <v>39</v>
      </c>
      <c r="B76" s="10">
        <f>SUM(B73:B75)</f>
        <v>198039</v>
      </c>
      <c r="C76" s="9"/>
      <c r="D76" s="26">
        <f>SUM(D73:D75)</f>
        <v>102740</v>
      </c>
      <c r="E76" s="9"/>
      <c r="F76" s="23"/>
      <c r="G76" s="9"/>
    </row>
    <row r="77" spans="2:7" ht="15.75">
      <c r="B77" s="9"/>
      <c r="C77" s="9"/>
      <c r="D77" s="23"/>
      <c r="E77" s="9"/>
      <c r="F77" s="23"/>
      <c r="G77" s="9"/>
    </row>
    <row r="78" spans="2:7" ht="15.75">
      <c r="B78" s="9"/>
      <c r="C78" s="9"/>
      <c r="D78" s="23"/>
      <c r="E78" s="9"/>
      <c r="F78" s="23"/>
      <c r="G78" s="9"/>
    </row>
    <row r="79" spans="2:7" ht="15.75">
      <c r="B79" s="9"/>
      <c r="C79" s="9"/>
      <c r="D79" s="23"/>
      <c r="E79" s="9"/>
      <c r="F79" s="23"/>
      <c r="G79" s="9"/>
    </row>
    <row r="80" spans="2:7" ht="15.75">
      <c r="B80" s="9"/>
      <c r="C80" s="9"/>
      <c r="D80" s="23"/>
      <c r="E80" s="9"/>
      <c r="F80" s="23"/>
      <c r="G80" s="9"/>
    </row>
    <row r="81" spans="2:7" ht="15.75">
      <c r="B81" s="9"/>
      <c r="C81" s="9"/>
      <c r="D81" s="23"/>
      <c r="E81" s="9"/>
      <c r="F81" s="23"/>
      <c r="G81" s="9"/>
    </row>
    <row r="82" spans="2:7" ht="15.75">
      <c r="B82" s="9"/>
      <c r="C82" s="9"/>
      <c r="D82" s="23"/>
      <c r="E82" s="9"/>
      <c r="F82" s="23"/>
      <c r="G82" s="9"/>
    </row>
    <row r="83" spans="2:7" ht="15.75">
      <c r="B83" s="9"/>
      <c r="C83" s="9"/>
      <c r="D83" s="23"/>
      <c r="E83" s="9"/>
      <c r="F83" s="23"/>
      <c r="G83" s="9"/>
    </row>
    <row r="84" spans="2:7" ht="15.75">
      <c r="B84" s="9"/>
      <c r="C84" s="9"/>
      <c r="D84" s="23"/>
      <c r="E84" s="9"/>
      <c r="F84" s="23"/>
      <c r="G84" s="9"/>
    </row>
    <row r="85" spans="2:7" ht="15.75">
      <c r="B85" s="9"/>
      <c r="C85" s="9"/>
      <c r="D85" s="23"/>
      <c r="E85" s="9"/>
      <c r="F85" s="23"/>
      <c r="G85" s="9"/>
    </row>
    <row r="86" spans="2:7" ht="15.75">
      <c r="B86" s="9"/>
      <c r="C86" s="9"/>
      <c r="D86" s="23"/>
      <c r="E86" s="9"/>
      <c r="F86" s="23"/>
      <c r="G86" s="9"/>
    </row>
    <row r="87" spans="2:7" ht="15.75">
      <c r="B87" s="9"/>
      <c r="C87" s="9"/>
      <c r="D87" s="23"/>
      <c r="E87" s="9"/>
      <c r="F87" s="23"/>
      <c r="G87" s="9"/>
    </row>
    <row r="88" spans="2:7" ht="15.75">
      <c r="B88" s="9"/>
      <c r="C88" s="9"/>
      <c r="D88" s="23"/>
      <c r="E88" s="9"/>
      <c r="F88" s="23"/>
      <c r="G88" s="9"/>
    </row>
    <row r="89" spans="2:7" ht="15.75">
      <c r="B89" s="9"/>
      <c r="C89" s="9"/>
      <c r="D89" s="23"/>
      <c r="E89" s="9"/>
      <c r="F89" s="23"/>
      <c r="G89" s="9"/>
    </row>
    <row r="90" spans="2:7" ht="15.75">
      <c r="B90" s="9"/>
      <c r="C90" s="9"/>
      <c r="D90" s="23"/>
      <c r="E90" s="9"/>
      <c r="F90" s="23"/>
      <c r="G90" s="9"/>
    </row>
    <row r="91" spans="2:7" ht="15.75">
      <c r="B91" s="9"/>
      <c r="C91" s="9"/>
      <c r="D91" s="23"/>
      <c r="E91" s="9"/>
      <c r="F91" s="23"/>
      <c r="G91" s="9"/>
    </row>
    <row r="92" spans="2:7" ht="15.75">
      <c r="B92" s="9"/>
      <c r="C92" s="9"/>
      <c r="D92" s="23"/>
      <c r="E92" s="9"/>
      <c r="F92" s="23"/>
      <c r="G92" s="9"/>
    </row>
    <row r="93" spans="2:7" ht="15.75">
      <c r="B93" s="9"/>
      <c r="C93" s="9"/>
      <c r="D93" s="23"/>
      <c r="E93" s="9"/>
      <c r="F93" s="23"/>
      <c r="G93" s="9"/>
    </row>
    <row r="94" spans="2:7" ht="15.75">
      <c r="B94" s="9"/>
      <c r="C94" s="9"/>
      <c r="D94" s="23"/>
      <c r="E94" s="9"/>
      <c r="F94" s="23"/>
      <c r="G94" s="9"/>
    </row>
    <row r="95" spans="2:7" ht="15.75">
      <c r="B95" s="9"/>
      <c r="C95" s="9"/>
      <c r="D95" s="23"/>
      <c r="E95" s="9"/>
      <c r="F95" s="23"/>
      <c r="G95" s="9"/>
    </row>
    <row r="96" spans="2:7" ht="15.75">
      <c r="B96" s="9"/>
      <c r="C96" s="9"/>
      <c r="D96" s="23"/>
      <c r="E96" s="9"/>
      <c r="F96" s="23"/>
      <c r="G96" s="9"/>
    </row>
    <row r="97" spans="2:7" ht="15.75">
      <c r="B97" s="9"/>
      <c r="C97" s="9"/>
      <c r="D97" s="23"/>
      <c r="E97" s="9"/>
      <c r="F97" s="23"/>
      <c r="G97" s="9"/>
    </row>
    <row r="98" spans="2:7" ht="15.75">
      <c r="B98" s="9"/>
      <c r="C98" s="9"/>
      <c r="D98" s="23"/>
      <c r="E98" s="9"/>
      <c r="F98" s="23"/>
      <c r="G98" s="9"/>
    </row>
    <row r="99" spans="2:7" ht="15.75">
      <c r="B99" s="9"/>
      <c r="C99" s="9"/>
      <c r="D99" s="23"/>
      <c r="E99" s="9"/>
      <c r="F99" s="23"/>
      <c r="G99" s="9"/>
    </row>
    <row r="100" spans="2:7" ht="15.75">
      <c r="B100" s="9"/>
      <c r="C100" s="9"/>
      <c r="D100" s="23"/>
      <c r="E100" s="9"/>
      <c r="F100" s="23"/>
      <c r="G100" s="9"/>
    </row>
    <row r="101" spans="2:7" ht="15.75">
      <c r="B101" s="9"/>
      <c r="C101" s="9"/>
      <c r="D101" s="23"/>
      <c r="E101" s="9"/>
      <c r="F101" s="23"/>
      <c r="G101" s="9"/>
    </row>
    <row r="102" spans="2:7" ht="15.75">
      <c r="B102" s="9"/>
      <c r="C102" s="9"/>
      <c r="D102" s="23"/>
      <c r="E102" s="9"/>
      <c r="F102" s="23"/>
      <c r="G102" s="9"/>
    </row>
    <row r="103" spans="2:7" ht="15.75">
      <c r="B103" s="9"/>
      <c r="C103" s="9"/>
      <c r="D103" s="23"/>
      <c r="E103" s="9"/>
      <c r="F103" s="23"/>
      <c r="G103" s="9"/>
    </row>
    <row r="104" spans="2:7" ht="15.75">
      <c r="B104" s="9"/>
      <c r="C104" s="9"/>
      <c r="D104" s="23"/>
      <c r="E104" s="9"/>
      <c r="F104" s="23"/>
      <c r="G104" s="9"/>
    </row>
    <row r="105" spans="2:7" ht="15.75">
      <c r="B105" s="9"/>
      <c r="C105" s="9"/>
      <c r="D105" s="23"/>
      <c r="E105" s="9"/>
      <c r="F105" s="23"/>
      <c r="G105" s="9"/>
    </row>
    <row r="106" spans="2:7" ht="15.75">
      <c r="B106" s="9"/>
      <c r="C106" s="9"/>
      <c r="D106" s="23"/>
      <c r="E106" s="9"/>
      <c r="F106" s="23"/>
      <c r="G106" s="9"/>
    </row>
    <row r="107" spans="2:7" ht="15.75">
      <c r="B107" s="9"/>
      <c r="C107" s="9"/>
      <c r="D107" s="23"/>
      <c r="E107" s="9"/>
      <c r="F107" s="23"/>
      <c r="G107" s="9"/>
    </row>
    <row r="108" spans="2:7" ht="15.75">
      <c r="B108" s="9"/>
      <c r="C108" s="9"/>
      <c r="D108" s="23"/>
      <c r="E108" s="9"/>
      <c r="F108" s="23"/>
      <c r="G108" s="9"/>
    </row>
    <row r="109" spans="2:7" ht="15.75">
      <c r="B109" s="9"/>
      <c r="C109" s="9"/>
      <c r="D109" s="23"/>
      <c r="E109" s="9"/>
      <c r="F109" s="23"/>
      <c r="G109" s="9"/>
    </row>
    <row r="110" spans="2:7" ht="15.75">
      <c r="B110" s="9"/>
      <c r="C110" s="9"/>
      <c r="D110" s="23"/>
      <c r="E110" s="9"/>
      <c r="F110" s="23"/>
      <c r="G110" s="9"/>
    </row>
    <row r="111" spans="2:7" ht="15.75">
      <c r="B111" s="9"/>
      <c r="C111" s="9"/>
      <c r="D111" s="23"/>
      <c r="E111" s="9"/>
      <c r="F111" s="23"/>
      <c r="G111" s="9"/>
    </row>
    <row r="112" spans="2:7" ht="15.75">
      <c r="B112" s="9"/>
      <c r="C112" s="9"/>
      <c r="D112" s="23"/>
      <c r="E112" s="9"/>
      <c r="F112" s="23"/>
      <c r="G112" s="9"/>
    </row>
    <row r="113" spans="2:7" ht="15.75">
      <c r="B113" s="9"/>
      <c r="C113" s="9"/>
      <c r="D113" s="23"/>
      <c r="E113" s="9"/>
      <c r="F113" s="23"/>
      <c r="G113" s="9"/>
    </row>
    <row r="114" spans="2:7" ht="15.75">
      <c r="B114" s="9"/>
      <c r="C114" s="9"/>
      <c r="D114" s="23"/>
      <c r="E114" s="9"/>
      <c r="F114" s="23"/>
      <c r="G114" s="9"/>
    </row>
    <row r="115" spans="2:7" ht="15.75">
      <c r="B115" s="9"/>
      <c r="C115" s="9"/>
      <c r="D115" s="23"/>
      <c r="E115" s="9"/>
      <c r="F115" s="23"/>
      <c r="G115" s="9"/>
    </row>
    <row r="116" spans="2:7" ht="15.75">
      <c r="B116" s="9"/>
      <c r="C116" s="9"/>
      <c r="D116" s="23"/>
      <c r="E116" s="9"/>
      <c r="F116" s="23"/>
      <c r="G116" s="9"/>
    </row>
    <row r="117" spans="2:7" ht="15.75">
      <c r="B117" s="9"/>
      <c r="C117" s="9"/>
      <c r="D117" s="23"/>
      <c r="E117" s="9"/>
      <c r="F117" s="23"/>
      <c r="G117" s="9"/>
    </row>
    <row r="118" spans="2:7" ht="15.75">
      <c r="B118" s="9"/>
      <c r="C118" s="9"/>
      <c r="D118" s="23"/>
      <c r="E118" s="9"/>
      <c r="F118" s="23"/>
      <c r="G118" s="9"/>
    </row>
    <row r="119" spans="2:7" ht="15.75">
      <c r="B119" s="9"/>
      <c r="C119" s="9"/>
      <c r="D119" s="23"/>
      <c r="E119" s="9"/>
      <c r="F119" s="23"/>
      <c r="G119" s="9"/>
    </row>
    <row r="120" spans="2:7" ht="15.75">
      <c r="B120" s="9"/>
      <c r="C120" s="9"/>
      <c r="D120" s="23"/>
      <c r="E120" s="9"/>
      <c r="F120" s="23"/>
      <c r="G120" s="9"/>
    </row>
    <row r="121" spans="2:7" ht="15.75">
      <c r="B121" s="9"/>
      <c r="C121" s="9"/>
      <c r="D121" s="23"/>
      <c r="E121" s="9"/>
      <c r="F121" s="23"/>
      <c r="G121" s="9"/>
    </row>
    <row r="122" spans="2:7" ht="15.75">
      <c r="B122" s="9"/>
      <c r="C122" s="9"/>
      <c r="D122" s="23"/>
      <c r="E122" s="9"/>
      <c r="F122" s="23"/>
      <c r="G122" s="9"/>
    </row>
    <row r="123" spans="2:7" ht="15.75">
      <c r="B123" s="9"/>
      <c r="C123" s="9"/>
      <c r="D123" s="23"/>
      <c r="E123" s="9"/>
      <c r="F123" s="23"/>
      <c r="G123" s="9"/>
    </row>
    <row r="124" spans="2:7" ht="15.75">
      <c r="B124" s="9"/>
      <c r="C124" s="9"/>
      <c r="D124" s="23"/>
      <c r="E124" s="9"/>
      <c r="F124" s="23"/>
      <c r="G124" s="9"/>
    </row>
    <row r="125" spans="2:7" ht="15.75">
      <c r="B125" s="9"/>
      <c r="C125" s="9"/>
      <c r="D125" s="23"/>
      <c r="E125" s="9"/>
      <c r="F125" s="23"/>
      <c r="G125" s="9"/>
    </row>
    <row r="126" spans="2:7" ht="15.75">
      <c r="B126" s="9"/>
      <c r="C126" s="9"/>
      <c r="D126" s="23"/>
      <c r="E126" s="9"/>
      <c r="F126" s="23"/>
      <c r="G126" s="9"/>
    </row>
    <row r="127" spans="2:7" ht="15.75">
      <c r="B127" s="9"/>
      <c r="C127" s="9"/>
      <c r="D127" s="23"/>
      <c r="E127" s="9"/>
      <c r="F127" s="23"/>
      <c r="G127" s="9"/>
    </row>
    <row r="128" spans="2:7" ht="15.75">
      <c r="B128" s="9"/>
      <c r="C128" s="9"/>
      <c r="D128" s="23"/>
      <c r="E128" s="9"/>
      <c r="F128" s="23"/>
      <c r="G128" s="9"/>
    </row>
    <row r="129" spans="2:7" ht="15.75">
      <c r="B129" s="9"/>
      <c r="C129" s="9"/>
      <c r="D129" s="23"/>
      <c r="E129" s="9"/>
      <c r="F129" s="23"/>
      <c r="G129" s="9"/>
    </row>
    <row r="130" spans="2:7" ht="15.75">
      <c r="B130" s="9"/>
      <c r="C130" s="9"/>
      <c r="D130" s="23"/>
      <c r="E130" s="9"/>
      <c r="F130" s="23"/>
      <c r="G130" s="9"/>
    </row>
    <row r="131" spans="2:7" ht="15.75">
      <c r="B131" s="9"/>
      <c r="C131" s="9"/>
      <c r="D131" s="23"/>
      <c r="E131" s="9"/>
      <c r="F131" s="23"/>
      <c r="G131" s="9"/>
    </row>
    <row r="132" spans="2:7" ht="15.75">
      <c r="B132" s="9"/>
      <c r="C132" s="9"/>
      <c r="D132" s="23"/>
      <c r="E132" s="9"/>
      <c r="F132" s="23"/>
      <c r="G13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6"/>
  <rowBreaks count="1" manualBreakCount="1">
    <brk id="4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Inger-Britt Zeiner</cp:lastModifiedBy>
  <cp:lastPrinted>2017-02-07T14:31:21Z</cp:lastPrinted>
  <dcterms:created xsi:type="dcterms:W3CDTF">2016-01-05T23:49:48Z</dcterms:created>
  <dcterms:modified xsi:type="dcterms:W3CDTF">2017-03-11T10:10:22Z</dcterms:modified>
  <cp:category/>
  <cp:version/>
  <cp:contentType/>
  <cp:contentStatus/>
</cp:coreProperties>
</file>